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2"/>
  </bookViews>
  <sheets>
    <sheet name="Cylinder Critical Thickness" sheetId="1" r:id="rId1"/>
    <sheet name="Endcap Critical Thickness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<sst xmlns="http://schemas.openxmlformats.org/spreadsheetml/2006/main" count="34" uniqueCount="30">
  <si>
    <t>Failure Modes of Simple Pressure Vessels</t>
  </si>
  <si>
    <t>Roger Cortesi (SM Mechanical Engineering MIT)</t>
  </si>
  <si>
    <t>References:</t>
  </si>
  <si>
    <t>Woods Hole Oceanographic Institute Technical Memorandum 3-81</t>
  </si>
  <si>
    <t xml:space="preserve">By Arnold G. Sharp, August 1981. </t>
  </si>
  <si>
    <t>Failure Curves of Cylindrical/Spherical Pressure Vessels and Flat End Caps.</t>
  </si>
  <si>
    <t>Roark's Formulas for Stress and Strain, 6th Edition</t>
  </si>
  <si>
    <t>By Warren C. Young 1989 McGraw-Hill</t>
  </si>
  <si>
    <t>Material</t>
  </si>
  <si>
    <t>Young's Modulus</t>
  </si>
  <si>
    <t>[Pa]</t>
  </si>
  <si>
    <t>Yield Stress</t>
  </si>
  <si>
    <t>Poisson's Ratio</t>
  </si>
  <si>
    <t>Aluminum 6061</t>
  </si>
  <si>
    <t>Stainless Steel 304</t>
  </si>
  <si>
    <t>Delrin</t>
  </si>
  <si>
    <t>Aluminum Oxide</t>
  </si>
  <si>
    <t>Epoxy (West Marine)</t>
  </si>
  <si>
    <t>Youngs Modulus</t>
  </si>
  <si>
    <t>Poissons Ratio</t>
  </si>
  <si>
    <t>Material Properties Used</t>
  </si>
  <si>
    <t>In Calculations</t>
  </si>
  <si>
    <t>Only Change Values in BLUE</t>
  </si>
  <si>
    <t>These values are just for referance</t>
  </si>
  <si>
    <t>Change these to change plots</t>
  </si>
  <si>
    <t>Depth [meters]</t>
  </si>
  <si>
    <t>Cylinder Yielding [T/OD]</t>
  </si>
  <si>
    <t>Cylinder Buckling [T/OD]</t>
  </si>
  <si>
    <t>Endcap Yielding [T/OD]</t>
  </si>
  <si>
    <t>Depth [Meters]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</si>
</sst>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5" xfId="0" applyFill="1" applyBorder="1" applyAlignment="1">
      <alignment/>
    </xf>
    <xf numFmtId="11" fontId="5" fillId="2" borderId="0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11" fontId="5" fillId="2" borderId="1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1" xfId="0" applyFill="1" applyBorder="1" applyAlignment="1">
      <alignment/>
    </xf>
    <xf numFmtId="11" fontId="4" fillId="3" borderId="1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Critical Thickness/Diameter Ratio vs. Depth For a Cylinder
To prevent failure Thickness/OD must be greater than the curves.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Cylinder Yielding [T/OD]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Sheet1!$A$28:$A$50</c:f>
              <c:numCache>
                <c:ptCount val="23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</c:numCache>
            </c:numRef>
          </c:xVal>
          <c:yVal>
            <c:numRef>
              <c:f>Sheet1!$B$28:$B$50</c:f>
              <c:numCache>
                <c:ptCount val="23"/>
                <c:pt idx="0">
                  <c:v>0</c:v>
                </c:pt>
                <c:pt idx="1">
                  <c:v>0.006016071160994618</c:v>
                </c:pt>
                <c:pt idx="2">
                  <c:v>0.01210631905871229</c:v>
                </c:pt>
                <c:pt idx="3">
                  <c:v>0.018273557032979004</c:v>
                </c:pt>
                <c:pt idx="4">
                  <c:v>0.024520780890607108</c:v>
                </c:pt>
                <c:pt idx="5">
                  <c:v>0.030851185916347446</c:v>
                </c:pt>
                <c:pt idx="6">
                  <c:v>0.03726818597883602</c:v>
                </c:pt>
                <c:pt idx="7">
                  <c:v>0.04377543505578685</c:v>
                </c:pt>
                <c:pt idx="8">
                  <c:v>0.05037685156371663</c:v>
                </c:pt>
                <c:pt idx="9">
                  <c:v>0.05707664595217421</c:v>
                </c:pt>
                <c:pt idx="10">
                  <c:v>0.06387935211435458</c:v>
                </c:pt>
                <c:pt idx="11">
                  <c:v>0.07078986327975123</c:v>
                </c:pt>
                <c:pt idx="12">
                  <c:v>0.07781347319622556</c:v>
                </c:pt>
                <c:pt idx="13">
                  <c:v>0.08495592358659826</c:v>
                </c:pt>
                <c:pt idx="14">
                  <c:v>0.09222345908932772</c:v>
                </c:pt>
                <c:pt idx="15">
                  <c:v>0.09962289117846324</c:v>
                </c:pt>
                <c:pt idx="16">
                  <c:v>0.10716167292445583</c:v>
                </c:pt>
                <c:pt idx="17">
                  <c:v>0.11484798693148218</c:v>
                </c:pt>
                <c:pt idx="18">
                  <c:v>0.12269084940601926</c:v>
                </c:pt>
                <c:pt idx="19">
                  <c:v>0.1307002341279232</c:v>
                </c:pt>
                <c:pt idx="20">
                  <c:v>0.13888722118375507</c:v>
                </c:pt>
                <c:pt idx="21">
                  <c:v>0.14726417679003773</c:v>
                </c:pt>
                <c:pt idx="22">
                  <c:v>0.15584497253878554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Cylinder Buckling [T/OD]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Sheet1!$A$28:$A$50</c:f>
              <c:numCache>
                <c:ptCount val="23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</c:numCache>
            </c:numRef>
          </c:xVal>
          <c:yVal>
            <c:numRef>
              <c:f>Sheet1!$C$28:$C$50</c:f>
              <c:numCache>
                <c:ptCount val="23"/>
                <c:pt idx="0">
                  <c:v>0</c:v>
                </c:pt>
                <c:pt idx="1">
                  <c:v>0.018152636987439262</c:v>
                </c:pt>
                <c:pt idx="2">
                  <c:v>0.022870889451574977</c:v>
                </c:pt>
                <c:pt idx="3">
                  <c:v>0.026180632895080633</c:v>
                </c:pt>
                <c:pt idx="4">
                  <c:v>0.02881551504985793</c:v>
                </c:pt>
                <c:pt idx="5">
                  <c:v>0.031040572617274886</c:v>
                </c:pt>
                <c:pt idx="6">
                  <c:v>0.03298553048408225</c:v>
                </c:pt>
                <c:pt idx="7">
                  <c:v>0.03472474534282</c:v>
                </c:pt>
                <c:pt idx="8">
                  <c:v>0.036305273974878524</c:v>
                </c:pt>
                <c:pt idx="9">
                  <c:v>0.037759006543306065</c:v>
                </c:pt>
                <c:pt idx="10">
                  <c:v>0.03910867084129502</c:v>
                </c:pt>
                <c:pt idx="11">
                  <c:v>0.040371103251397075</c:v>
                </c:pt>
                <c:pt idx="12">
                  <c:v>0.04155916419884424</c:v>
                </c:pt>
                <c:pt idx="13">
                  <c:v>0.042682925022168756</c:v>
                </c:pt>
                <c:pt idx="14">
                  <c:v>0.04375043760965789</c:v>
                </c:pt>
                <c:pt idx="15">
                  <c:v>0.0447682525193606</c:v>
                </c:pt>
                <c:pt idx="16">
                  <c:v>0.045741778903149954</c:v>
                </c:pt>
                <c:pt idx="17">
                  <c:v>0.046675541307704356</c:v>
                </c:pt>
                <c:pt idx="18">
                  <c:v>0.047573367167029555</c:v>
                </c:pt>
                <c:pt idx="19">
                  <c:v>0.04843852646593387</c:v>
                </c:pt>
                <c:pt idx="20">
                  <c:v>0.04927383762635742</c:v>
                </c:pt>
                <c:pt idx="21">
                  <c:v>0.05008174904971631</c:v>
                </c:pt>
                <c:pt idx="22">
                  <c:v>0.050864402793914534</c:v>
                </c:pt>
              </c:numCache>
            </c:numRef>
          </c:yVal>
          <c:smooth val="1"/>
        </c:ser>
        <c:axId val="36702297"/>
        <c:axId val="61885218"/>
      </c:scatterChart>
      <c:valAx>
        <c:axId val="3670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[Meters]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in"/>
        <c:tickLblPos val="nextTo"/>
        <c:spPr>
          <a:ln w="3175">
            <a:solidFill/>
          </a:ln>
        </c:spPr>
        <c:crossAx val="61885218"/>
        <c:crosses val="autoZero"/>
        <c:crossBetween val="midCat"/>
        <c:dispUnits/>
      </c:valAx>
      <c:valAx>
        <c:axId val="6188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Thickness / Outer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36702297"/>
        <c:crosses val="autoZero"/>
        <c:crossBetween val="midCat"/>
        <c:dispUnits/>
        <c:minorUnit val="0.0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Critical Thickness / Inner Diameter Ratio for Yielding of a Simply Supported Endcap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Sheet1!$E$27</c:f>
              <c:strCache>
                <c:ptCount val="1"/>
                <c:pt idx="0">
                  <c:v>Endcap Yielding [T/OD]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Sheet1!$D$28:$D$50</c:f>
              <c:numCache>
                <c:ptCount val="23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</c:numCache>
            </c:numRef>
          </c:xVal>
          <c:yVal>
            <c:numRef>
              <c:f>Sheet1!$E$28:$E$50</c:f>
              <c:numCache>
                <c:ptCount val="23"/>
                <c:pt idx="0">
                  <c:v>0</c:v>
                </c:pt>
                <c:pt idx="1">
                  <c:v>0.06055091022155271</c:v>
                </c:pt>
                <c:pt idx="2">
                  <c:v>0.08563191844935551</c:v>
                </c:pt>
                <c:pt idx="3">
                  <c:v>0.10487725294827097</c:v>
                </c:pt>
                <c:pt idx="4">
                  <c:v>0.12110182044310543</c:v>
                </c:pt>
                <c:pt idx="5">
                  <c:v>0.13539595135487872</c:v>
                </c:pt>
                <c:pt idx="6">
                  <c:v>0.14831883350387845</c:v>
                </c:pt>
                <c:pt idx="7">
                  <c:v>0.1602026501048274</c:v>
                </c:pt>
                <c:pt idx="8">
                  <c:v>0.17126383689871102</c:v>
                </c:pt>
                <c:pt idx="9">
                  <c:v>0.18165273066465815</c:v>
                </c:pt>
                <c:pt idx="10">
                  <c:v>0.1914787906964773</c:v>
                </c:pt>
                <c:pt idx="11">
                  <c:v>0.2008246499193859</c:v>
                </c:pt>
                <c:pt idx="12">
                  <c:v>0.20975450589654193</c:v>
                </c:pt>
                <c:pt idx="13">
                  <c:v>0.21831941157982487</c:v>
                </c:pt>
                <c:pt idx="14">
                  <c:v>0.22656076050635846</c:v>
                </c:pt>
                <c:pt idx="15">
                  <c:v>0.2345126668857741</c:v>
                </c:pt>
                <c:pt idx="16">
                  <c:v>0.24220364088621085</c:v>
                </c:pt>
                <c:pt idx="17">
                  <c:v>0.2496577985707539</c:v>
                </c:pt>
                <c:pt idx="18">
                  <c:v>0.2568957553480666</c:v>
                </c:pt>
                <c:pt idx="19">
                  <c:v>0.2639352985951523</c:v>
                </c:pt>
                <c:pt idx="20">
                  <c:v>0.27079190270975745</c:v>
                </c:pt>
                <c:pt idx="21">
                  <c:v>0.2774791294887406</c:v>
                </c:pt>
                <c:pt idx="22">
                  <c:v>0.2840089435748244</c:v>
                </c:pt>
              </c:numCache>
            </c:numRef>
          </c:yVal>
          <c:smooth val="1"/>
        </c:ser>
        <c:axId val="20096051"/>
        <c:axId val="46646732"/>
      </c:scatterChart>
      <c:valAx>
        <c:axId val="20096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[Meters]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646732"/>
        <c:crosses val="autoZero"/>
        <c:crossBetween val="midCat"/>
        <c:dispUnits/>
      </c:valAx>
      <c:valAx>
        <c:axId val="4664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Thickness / Inner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096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20.00390625" style="0" customWidth="1"/>
    <col min="2" max="2" width="22.28125" style="0" customWidth="1"/>
    <col min="3" max="3" width="22.421875" style="0" bestFit="1" customWidth="1"/>
    <col min="4" max="4" width="21.140625" style="0" bestFit="1" customWidth="1"/>
    <col min="5" max="5" width="14.7109375" style="0" bestFit="1" customWidth="1"/>
  </cols>
  <sheetData>
    <row r="1" ht="18">
      <c r="A1" s="4" t="s">
        <v>0</v>
      </c>
    </row>
    <row r="2" ht="15.75">
      <c r="A2" s="2" t="s">
        <v>1</v>
      </c>
    </row>
    <row r="3" ht="15.75">
      <c r="A3" s="3">
        <v>37428</v>
      </c>
    </row>
    <row r="4" ht="12.75">
      <c r="A4" s="7" t="s">
        <v>22</v>
      </c>
    </row>
    <row r="5" ht="12.75">
      <c r="A5" s="1" t="s">
        <v>2</v>
      </c>
    </row>
    <row r="6" ht="12.75">
      <c r="A6" t="s">
        <v>3</v>
      </c>
    </row>
    <row r="7" ht="12.75">
      <c r="A7" t="s">
        <v>5</v>
      </c>
    </row>
    <row r="8" ht="12.75">
      <c r="A8" t="s">
        <v>4</v>
      </c>
    </row>
    <row r="10" ht="12.75">
      <c r="A10" t="s">
        <v>6</v>
      </c>
    </row>
    <row r="11" ht="12.75">
      <c r="A11" t="s">
        <v>7</v>
      </c>
    </row>
    <row r="13" spans="2:5" ht="12.75">
      <c r="B13" s="8" t="s">
        <v>23</v>
      </c>
      <c r="C13" s="9"/>
      <c r="D13" s="9"/>
      <c r="E13" s="10"/>
    </row>
    <row r="14" spans="2:6" ht="12.75">
      <c r="B14" s="11" t="s">
        <v>8</v>
      </c>
      <c r="C14" s="12" t="s">
        <v>9</v>
      </c>
      <c r="D14" s="12" t="s">
        <v>11</v>
      </c>
      <c r="E14" s="13" t="s">
        <v>12</v>
      </c>
      <c r="F14" s="1"/>
    </row>
    <row r="15" spans="2:6" ht="12.75">
      <c r="B15" s="14"/>
      <c r="C15" s="15" t="s">
        <v>10</v>
      </c>
      <c r="D15" s="15" t="s">
        <v>10</v>
      </c>
      <c r="E15" s="16"/>
      <c r="F15" s="1"/>
    </row>
    <row r="16" spans="2:5" ht="12.75">
      <c r="B16" s="17" t="s">
        <v>13</v>
      </c>
      <c r="C16" s="18">
        <v>70000000000</v>
      </c>
      <c r="D16" s="18">
        <v>270000000</v>
      </c>
      <c r="E16" s="19">
        <v>0.33</v>
      </c>
    </row>
    <row r="17" spans="2:5" ht="12.75">
      <c r="B17" s="17" t="s">
        <v>14</v>
      </c>
      <c r="C17" s="18">
        <v>190000000000</v>
      </c>
      <c r="D17" s="18">
        <v>205000000</v>
      </c>
      <c r="E17" s="19">
        <v>0.27</v>
      </c>
    </row>
    <row r="18" spans="2:5" ht="12.75">
      <c r="B18" s="17" t="s">
        <v>15</v>
      </c>
      <c r="C18" s="18">
        <v>2830000000</v>
      </c>
      <c r="D18" s="18">
        <v>8900000</v>
      </c>
      <c r="E18" s="19">
        <v>0.3</v>
      </c>
    </row>
    <row r="19" spans="2:5" ht="12.75">
      <c r="B19" s="17" t="s">
        <v>16</v>
      </c>
      <c r="C19" s="18">
        <v>400000000000</v>
      </c>
      <c r="D19" s="18">
        <v>5000000000</v>
      </c>
      <c r="E19" s="19">
        <v>0.3</v>
      </c>
    </row>
    <row r="20" spans="2:5" ht="12.75">
      <c r="B20" s="20" t="s">
        <v>17</v>
      </c>
      <c r="C20" s="21">
        <v>317000000</v>
      </c>
      <c r="D20" s="21">
        <v>50000000</v>
      </c>
      <c r="E20" s="22">
        <v>0.33</v>
      </c>
    </row>
    <row r="22" spans="1:5" ht="12.75">
      <c r="A22" s="23" t="s">
        <v>20</v>
      </c>
      <c r="B22" s="24"/>
      <c r="C22" s="24" t="s">
        <v>18</v>
      </c>
      <c r="D22" s="24" t="s">
        <v>11</v>
      </c>
      <c r="E22" s="25" t="s">
        <v>19</v>
      </c>
    </row>
    <row r="23" spans="1:5" ht="12.75">
      <c r="A23" s="26" t="s">
        <v>21</v>
      </c>
      <c r="B23" s="27"/>
      <c r="C23" s="27" t="s">
        <v>10</v>
      </c>
      <c r="D23" s="27" t="s">
        <v>10</v>
      </c>
      <c r="E23" s="28"/>
    </row>
    <row r="24" spans="1:5" ht="12.75">
      <c r="A24" s="29" t="s">
        <v>24</v>
      </c>
      <c r="B24" s="30"/>
      <c r="C24" s="31">
        <v>190000000000</v>
      </c>
      <c r="D24" s="31">
        <v>205000000</v>
      </c>
      <c r="E24" s="32">
        <v>0.27</v>
      </c>
    </row>
    <row r="27" spans="1:5" ht="12.75">
      <c r="A27" s="5" t="s">
        <v>25</v>
      </c>
      <c r="B27" s="5" t="s">
        <v>26</v>
      </c>
      <c r="C27" s="5" t="s">
        <v>27</v>
      </c>
      <c r="D27" s="33" t="s">
        <v>29</v>
      </c>
      <c r="E27" s="5" t="s">
        <v>28</v>
      </c>
    </row>
    <row r="28" spans="1:5" ht="12.75">
      <c r="A28" s="7">
        <v>0</v>
      </c>
      <c r="B28" s="6">
        <f>0.5*(1-SQRT(1-(2*9807*A28/$D$24)))</f>
        <v>0</v>
      </c>
      <c r="C28" s="6">
        <f>(9807*A28*((1-$E$24^2)/(2*$C$24)))^(1/3)</f>
        <v>0</v>
      </c>
      <c r="D28">
        <f>A28</f>
        <v>0</v>
      </c>
      <c r="E28" s="6">
        <f>0.5*SQRT((3*9807*A28*(3/$E$24+1))/(8*$D$24/$E$24))</f>
        <v>0</v>
      </c>
    </row>
    <row r="29" spans="1:5" ht="12.75">
      <c r="A29" s="7">
        <f>A28+250</f>
        <v>250</v>
      </c>
      <c r="B29" s="6">
        <f>0.5*(1-SQRT(1-(2*9807*A29/$D$24)))</f>
        <v>0.006016071160994618</v>
      </c>
      <c r="C29" s="6">
        <f>(9807*A29*((1-$E$24^2)/(2*$C$24)))^(1/3)</f>
        <v>0.018152636987439262</v>
      </c>
      <c r="D29">
        <f aca="true" t="shared" si="0" ref="D29:D50">A29</f>
        <v>250</v>
      </c>
      <c r="E29" s="6">
        <f>0.5*SQRT((3*9807*A29*(3/$E$24+1))/(8*$D$24/$E$24))</f>
        <v>0.06055091022155271</v>
      </c>
    </row>
    <row r="30" spans="1:5" ht="12.75">
      <c r="A30" s="7">
        <f aca="true" t="shared" si="1" ref="A30:A50">A29+250</f>
        <v>500</v>
      </c>
      <c r="B30" s="6">
        <f>0.5*(1-SQRT(1-(2*9807*A30/$D$24)))</f>
        <v>0.01210631905871229</v>
      </c>
      <c r="C30" s="6">
        <f>(9807*A30*((1-$E$24^2)/(2*$C$24)))^(1/3)</f>
        <v>0.022870889451574977</v>
      </c>
      <c r="D30">
        <f t="shared" si="0"/>
        <v>500</v>
      </c>
      <c r="E30" s="6">
        <f>0.5*SQRT((3*9807*A30*(3/$E$24+1))/(8*$D$24/$E$24))</f>
        <v>0.08563191844935551</v>
      </c>
    </row>
    <row r="31" spans="1:5" ht="12.75">
      <c r="A31" s="7">
        <f t="shared" si="1"/>
        <v>750</v>
      </c>
      <c r="B31" s="6">
        <f>0.5*(1-SQRT(1-(2*9807*A31/$D$24)))</f>
        <v>0.018273557032979004</v>
      </c>
      <c r="C31" s="6">
        <f>(9807*A31*((1-$E$24^2)/(2*$C$24)))^(1/3)</f>
        <v>0.026180632895080633</v>
      </c>
      <c r="D31">
        <f t="shared" si="0"/>
        <v>750</v>
      </c>
      <c r="E31" s="6">
        <f>0.5*SQRT((3*9807*A31*(3/$E$24+1))/(8*$D$24/$E$24))</f>
        <v>0.10487725294827097</v>
      </c>
    </row>
    <row r="32" spans="1:5" ht="12.75">
      <c r="A32" s="7">
        <f t="shared" si="1"/>
        <v>1000</v>
      </c>
      <c r="B32" s="6">
        <f>0.5*(1-SQRT(1-(2*9807*A32/$D$24)))</f>
        <v>0.024520780890607108</v>
      </c>
      <c r="C32" s="6">
        <f>(9807*A32*((1-$E$24^2)/(2*$C$24)))^(1/3)</f>
        <v>0.02881551504985793</v>
      </c>
      <c r="D32">
        <f t="shared" si="0"/>
        <v>1000</v>
      </c>
      <c r="E32" s="6">
        <f>0.5*SQRT((3*9807*A32*(3/$E$24+1))/(8*$D$24/$E$24))</f>
        <v>0.12110182044310543</v>
      </c>
    </row>
    <row r="33" spans="1:5" ht="12.75">
      <c r="A33" s="7">
        <f t="shared" si="1"/>
        <v>1250</v>
      </c>
      <c r="B33" s="6">
        <f>0.5*(1-SQRT(1-(2*9807*A33/$D$24)))</f>
        <v>0.030851185916347446</v>
      </c>
      <c r="C33" s="6">
        <f>(9807*A33*((1-$E$24^2)/(2*$C$24)))^(1/3)</f>
        <v>0.031040572617274886</v>
      </c>
      <c r="D33">
        <f t="shared" si="0"/>
        <v>1250</v>
      </c>
      <c r="E33" s="6">
        <f>0.5*SQRT((3*9807*A33*(3/$E$24+1))/(8*$D$24/$E$24))</f>
        <v>0.13539595135487872</v>
      </c>
    </row>
    <row r="34" spans="1:5" ht="12.75">
      <c r="A34" s="7">
        <f t="shared" si="1"/>
        <v>1500</v>
      </c>
      <c r="B34" s="6">
        <f>0.5*(1-SQRT(1-(2*9807*A34/$D$24)))</f>
        <v>0.03726818597883602</v>
      </c>
      <c r="C34" s="6">
        <f>(9807*A34*((1-$E$24^2)/(2*$C$24)))^(1/3)</f>
        <v>0.03298553048408225</v>
      </c>
      <c r="D34">
        <f t="shared" si="0"/>
        <v>1500</v>
      </c>
      <c r="E34" s="6">
        <f>0.5*SQRT((3*9807*A34*(3/$E$24+1))/(8*$D$24/$E$24))</f>
        <v>0.14831883350387845</v>
      </c>
    </row>
    <row r="35" spans="1:5" ht="12.75">
      <c r="A35" s="7">
        <f t="shared" si="1"/>
        <v>1750</v>
      </c>
      <c r="B35" s="6">
        <f>0.5*(1-SQRT(1-(2*9807*A35/$D$24)))</f>
        <v>0.04377543505578685</v>
      </c>
      <c r="C35" s="6">
        <f>(9807*A35*((1-$E$24^2)/(2*$C$24)))^(1/3)</f>
        <v>0.03472474534282</v>
      </c>
      <c r="D35">
        <f t="shared" si="0"/>
        <v>1750</v>
      </c>
      <c r="E35" s="6">
        <f>0.5*SQRT((3*9807*A35*(3/$E$24+1))/(8*$D$24/$E$24))</f>
        <v>0.1602026501048274</v>
      </c>
    </row>
    <row r="36" spans="1:5" ht="12.75">
      <c r="A36" s="7">
        <f t="shared" si="1"/>
        <v>2000</v>
      </c>
      <c r="B36" s="6">
        <f>0.5*(1-SQRT(1-(2*9807*A36/$D$24)))</f>
        <v>0.05037685156371663</v>
      </c>
      <c r="C36" s="6">
        <f>(9807*A36*((1-$E$24^2)/(2*$C$24)))^(1/3)</f>
        <v>0.036305273974878524</v>
      </c>
      <c r="D36">
        <f t="shared" si="0"/>
        <v>2000</v>
      </c>
      <c r="E36" s="6">
        <f>0.5*SQRT((3*9807*A36*(3/$E$24+1))/(8*$D$24/$E$24))</f>
        <v>0.17126383689871102</v>
      </c>
    </row>
    <row r="37" spans="1:5" ht="12.75">
      <c r="A37" s="7">
        <f t="shared" si="1"/>
        <v>2250</v>
      </c>
      <c r="B37" s="6">
        <f>0.5*(1-SQRT(1-(2*9807*A37/$D$24)))</f>
        <v>0.05707664595217421</v>
      </c>
      <c r="C37" s="6">
        <f>(9807*A37*((1-$E$24^2)/(2*$C$24)))^(1/3)</f>
        <v>0.037759006543306065</v>
      </c>
      <c r="D37">
        <f t="shared" si="0"/>
        <v>2250</v>
      </c>
      <c r="E37" s="6">
        <f>0.5*SQRT((3*9807*A37*(3/$E$24+1))/(8*$D$24/$E$24))</f>
        <v>0.18165273066465815</v>
      </c>
    </row>
    <row r="38" spans="1:5" ht="12.75">
      <c r="A38" s="7">
        <f t="shared" si="1"/>
        <v>2500</v>
      </c>
      <c r="B38" s="6">
        <f>0.5*(1-SQRT(1-(2*9807*A38/$D$24)))</f>
        <v>0.06387935211435458</v>
      </c>
      <c r="C38" s="6">
        <f>(9807*A38*((1-$E$24^2)/(2*$C$24)))^(1/3)</f>
        <v>0.03910867084129502</v>
      </c>
      <c r="D38">
        <f t="shared" si="0"/>
        <v>2500</v>
      </c>
      <c r="E38" s="6">
        <f>0.5*SQRT((3*9807*A38*(3/$E$24+1))/(8*$D$24/$E$24))</f>
        <v>0.1914787906964773</v>
      </c>
    </row>
    <row r="39" spans="1:5" ht="12.75">
      <c r="A39" s="7">
        <f t="shared" si="1"/>
        <v>2750</v>
      </c>
      <c r="B39" s="6">
        <f>0.5*(1-SQRT(1-(2*9807*A39/$D$24)))</f>
        <v>0.07078986327975123</v>
      </c>
      <c r="C39" s="6">
        <f>(9807*A39*((1-$E$24^2)/(2*$C$24)))^(1/3)</f>
        <v>0.040371103251397075</v>
      </c>
      <c r="D39">
        <f t="shared" si="0"/>
        <v>2750</v>
      </c>
      <c r="E39" s="6">
        <f>0.5*SQRT((3*9807*A39*(3/$E$24+1))/(8*$D$24/$E$24))</f>
        <v>0.2008246499193859</v>
      </c>
    </row>
    <row r="40" spans="1:5" ht="12.75">
      <c r="A40" s="7">
        <f t="shared" si="1"/>
        <v>3000</v>
      </c>
      <c r="B40" s="6">
        <f>0.5*(1-SQRT(1-(2*9807*A40/$D$24)))</f>
        <v>0.07781347319622556</v>
      </c>
      <c r="C40" s="6">
        <f>(9807*A40*((1-$E$24^2)/(2*$C$24)))^(1/3)</f>
        <v>0.04155916419884424</v>
      </c>
      <c r="D40">
        <f t="shared" si="0"/>
        <v>3000</v>
      </c>
      <c r="E40" s="6">
        <f>0.5*SQRT((3*9807*A40*(3/$E$24+1))/(8*$D$24/$E$24))</f>
        <v>0.20975450589654193</v>
      </c>
    </row>
    <row r="41" spans="1:5" ht="12.75">
      <c r="A41" s="7">
        <f t="shared" si="1"/>
        <v>3250</v>
      </c>
      <c r="B41" s="6">
        <f>0.5*(1-SQRT(1-(2*9807*A41/$D$24)))</f>
        <v>0.08495592358659826</v>
      </c>
      <c r="C41" s="6">
        <f>(9807*A41*((1-$E$24^2)/(2*$C$24)))^(1/3)</f>
        <v>0.042682925022168756</v>
      </c>
      <c r="D41">
        <f t="shared" si="0"/>
        <v>3250</v>
      </c>
      <c r="E41" s="6">
        <f>0.5*SQRT((3*9807*A41*(3/$E$24+1))/(8*$D$24/$E$24))</f>
        <v>0.21831941157982487</v>
      </c>
    </row>
    <row r="42" spans="1:5" ht="12.75">
      <c r="A42" s="7">
        <f t="shared" si="1"/>
        <v>3500</v>
      </c>
      <c r="B42" s="6">
        <f>0.5*(1-SQRT(1-(2*9807*A42/$D$24)))</f>
        <v>0.09222345908932772</v>
      </c>
      <c r="C42" s="6">
        <f>(9807*A42*((1-$E$24^2)/(2*$C$24)))^(1/3)</f>
        <v>0.04375043760965789</v>
      </c>
      <c r="D42">
        <f t="shared" si="0"/>
        <v>3500</v>
      </c>
      <c r="E42" s="6">
        <f>0.5*SQRT((3*9807*A42*(3/$E$24+1))/(8*$D$24/$E$24))</f>
        <v>0.22656076050635846</v>
      </c>
    </row>
    <row r="43" spans="1:5" ht="12.75">
      <c r="A43" s="7">
        <f t="shared" si="1"/>
        <v>3750</v>
      </c>
      <c r="B43" s="6">
        <f>0.5*(1-SQRT(1-(2*9807*A43/$D$24)))</f>
        <v>0.09962289117846324</v>
      </c>
      <c r="C43" s="6">
        <f>(9807*A43*((1-$E$24^2)/(2*$C$24)))^(1/3)</f>
        <v>0.0447682525193606</v>
      </c>
      <c r="D43">
        <f t="shared" si="0"/>
        <v>3750</v>
      </c>
      <c r="E43" s="6">
        <f>0.5*SQRT((3*9807*A43*(3/$E$24+1))/(8*$D$24/$E$24))</f>
        <v>0.2345126668857741</v>
      </c>
    </row>
    <row r="44" spans="1:5" ht="12.75">
      <c r="A44" s="7">
        <f t="shared" si="1"/>
        <v>4000</v>
      </c>
      <c r="B44" s="6">
        <f>0.5*(1-SQRT(1-(2*9807*A44/$D$24)))</f>
        <v>0.10716167292445583</v>
      </c>
      <c r="C44" s="6">
        <f>(9807*A44*((1-$E$24^2)/(2*$C$24)))^(1/3)</f>
        <v>0.045741778903149954</v>
      </c>
      <c r="D44">
        <f t="shared" si="0"/>
        <v>4000</v>
      </c>
      <c r="E44" s="6">
        <f>0.5*SQRT((3*9807*A44*(3/$E$24+1))/(8*$D$24/$E$24))</f>
        <v>0.24220364088621085</v>
      </c>
    </row>
    <row r="45" spans="1:5" ht="12.75">
      <c r="A45" s="7">
        <f t="shared" si="1"/>
        <v>4250</v>
      </c>
      <c r="B45" s="6">
        <f>0.5*(1-SQRT(1-(2*9807*A45/$D$24)))</f>
        <v>0.11484798693148218</v>
      </c>
      <c r="C45" s="6">
        <f>(9807*A45*((1-$E$24^2)/(2*$C$24)))^(1/3)</f>
        <v>0.046675541307704356</v>
      </c>
      <c r="D45">
        <f t="shared" si="0"/>
        <v>4250</v>
      </c>
      <c r="E45" s="6">
        <f>0.5*SQRT((3*9807*A45*(3/$E$24+1))/(8*$D$24/$E$24))</f>
        <v>0.2496577985707539</v>
      </c>
    </row>
    <row r="46" spans="1:5" ht="12.75">
      <c r="A46" s="7">
        <f t="shared" si="1"/>
        <v>4500</v>
      </c>
      <c r="B46" s="6">
        <f>0.5*(1-SQRT(1-(2*9807*A46/$D$24)))</f>
        <v>0.12269084940601926</v>
      </c>
      <c r="C46" s="6">
        <f>(9807*A46*((1-$E$24^2)/(2*$C$24)))^(1/3)</f>
        <v>0.047573367167029555</v>
      </c>
      <c r="D46">
        <f t="shared" si="0"/>
        <v>4500</v>
      </c>
      <c r="E46" s="6">
        <f>0.5*SQRT((3*9807*A46*(3/$E$24+1))/(8*$D$24/$E$24))</f>
        <v>0.2568957553480666</v>
      </c>
    </row>
    <row r="47" spans="1:5" ht="12.75">
      <c r="A47" s="7">
        <f t="shared" si="1"/>
        <v>4750</v>
      </c>
      <c r="B47" s="6">
        <f>0.5*(1-SQRT(1-(2*9807*A47/$D$24)))</f>
        <v>0.1307002341279232</v>
      </c>
      <c r="C47" s="6">
        <f>(9807*A47*((1-$E$24^2)/(2*$C$24)))^(1/3)</f>
        <v>0.04843852646593387</v>
      </c>
      <c r="D47">
        <f t="shared" si="0"/>
        <v>4750</v>
      </c>
      <c r="E47" s="6">
        <f>0.5*SQRT((3*9807*A47*(3/$E$24+1))/(8*$D$24/$E$24))</f>
        <v>0.2639352985951523</v>
      </c>
    </row>
    <row r="48" spans="1:5" ht="12.75">
      <c r="A48" s="7">
        <f t="shared" si="1"/>
        <v>5000</v>
      </c>
      <c r="B48" s="6">
        <f>0.5*(1-SQRT(1-(2*9807*A48/$D$24)))</f>
        <v>0.13888722118375507</v>
      </c>
      <c r="C48" s="6">
        <f>(9807*A48*((1-$E$24^2)/(2*$C$24)))^(1/3)</f>
        <v>0.04927383762635742</v>
      </c>
      <c r="D48">
        <f t="shared" si="0"/>
        <v>5000</v>
      </c>
      <c r="E48" s="6">
        <f>0.5*SQRT((3*9807*A48*(3/$E$24+1))/(8*$D$24/$E$24))</f>
        <v>0.27079190270975745</v>
      </c>
    </row>
    <row r="49" spans="1:5" ht="12.75">
      <c r="A49" s="7">
        <f t="shared" si="1"/>
        <v>5250</v>
      </c>
      <c r="B49" s="6">
        <f>0.5*(1-SQRT(1-(2*9807*A49/$D$24)))</f>
        <v>0.14726417679003773</v>
      </c>
      <c r="C49" s="6">
        <f>(9807*A49*((1-$E$24^2)/(2*$C$24)))^(1/3)</f>
        <v>0.05008174904971631</v>
      </c>
      <c r="D49">
        <f t="shared" si="0"/>
        <v>5250</v>
      </c>
      <c r="E49" s="6">
        <f>0.5*SQRT((3*9807*A49*(3/$E$24+1))/(8*$D$24/$E$24))</f>
        <v>0.2774791294887406</v>
      </c>
    </row>
    <row r="50" spans="1:5" ht="12.75">
      <c r="A50" s="7">
        <f t="shared" si="1"/>
        <v>5500</v>
      </c>
      <c r="B50" s="6">
        <f>0.5*(1-SQRT(1-(2*9807*A50/$D$24)))</f>
        <v>0.15584497253878554</v>
      </c>
      <c r="C50" s="6">
        <f>(9807*A50*((1-$E$24^2)/(2*$C$24)))^(1/3)</f>
        <v>0.050864402793914534</v>
      </c>
      <c r="D50">
        <f t="shared" si="0"/>
        <v>5500</v>
      </c>
      <c r="E50" s="6">
        <f>0.5*SQRT((3*9807*A50*(3/$E$24+1))/(8*$D$24/$E$24))</f>
        <v>0.2840089435748244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Cortesi</dc:creator>
  <cp:keywords/>
  <dc:description/>
  <cp:lastModifiedBy>Roger Cortesi</cp:lastModifiedBy>
  <dcterms:created xsi:type="dcterms:W3CDTF">2002-06-21T21:02:08Z</dcterms:created>
  <dcterms:modified xsi:type="dcterms:W3CDTF">2002-06-21T23:25:38Z</dcterms:modified>
  <cp:category/>
  <cp:version/>
  <cp:contentType/>
  <cp:contentStatus/>
</cp:coreProperties>
</file>